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Insurance Work in Progress\"/>
    </mc:Choice>
  </mc:AlternateContent>
  <xr:revisionPtr revIDLastSave="0" documentId="8_{D42A13F1-2B11-45B6-8B3D-FF47F8811B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F30" i="1"/>
  <c r="G30" i="1"/>
  <c r="E25" i="1"/>
  <c r="F25" i="1"/>
  <c r="G25" i="1"/>
  <c r="E20" i="1"/>
  <c r="F20" i="1"/>
  <c r="G20" i="1"/>
  <c r="D41" i="1"/>
  <c r="D40" i="1"/>
  <c r="D38" i="1"/>
  <c r="D37" i="1"/>
  <c r="D35" i="1"/>
  <c r="D34" i="1"/>
  <c r="D29" i="1"/>
  <c r="D24" i="1"/>
  <c r="G41" i="1" l="1"/>
  <c r="F41" i="1"/>
  <c r="E41" i="1"/>
  <c r="G40" i="1"/>
  <c r="F40" i="1"/>
  <c r="E40" i="1"/>
  <c r="G38" i="1"/>
  <c r="F38" i="1"/>
  <c r="E38" i="1"/>
  <c r="G37" i="1"/>
  <c r="F37" i="1"/>
  <c r="E37" i="1"/>
  <c r="G35" i="1"/>
  <c r="F35" i="1"/>
  <c r="E35" i="1"/>
  <c r="G34" i="1"/>
  <c r="F34" i="1"/>
  <c r="E34" i="1"/>
  <c r="G18" i="1"/>
  <c r="G19" i="1"/>
  <c r="G21" i="1"/>
  <c r="G22" i="1"/>
  <c r="G23" i="1"/>
  <c r="G24" i="1"/>
  <c r="G26" i="1"/>
  <c r="G27" i="1"/>
  <c r="G28" i="1"/>
  <c r="G29" i="1"/>
  <c r="G31" i="1"/>
  <c r="F18" i="1"/>
  <c r="F19" i="1"/>
  <c r="F21" i="1"/>
  <c r="F22" i="1"/>
  <c r="F23" i="1"/>
  <c r="F24" i="1"/>
  <c r="F26" i="1"/>
  <c r="F27" i="1"/>
  <c r="F28" i="1"/>
  <c r="F29" i="1"/>
  <c r="F31" i="1"/>
  <c r="E18" i="1"/>
  <c r="E19" i="1"/>
  <c r="E21" i="1"/>
  <c r="E22" i="1"/>
  <c r="E23" i="1"/>
  <c r="E24" i="1"/>
  <c r="E26" i="1"/>
  <c r="E27" i="1"/>
  <c r="E28" i="1"/>
  <c r="E29" i="1"/>
  <c r="E31" i="1"/>
  <c r="G17" i="1"/>
  <c r="F17" i="1"/>
  <c r="E17" i="1"/>
  <c r="G5" i="1" l="1"/>
  <c r="G6" i="1"/>
  <c r="G7" i="1"/>
  <c r="G8" i="1"/>
  <c r="G9" i="1"/>
  <c r="G10" i="1"/>
  <c r="G11" i="1"/>
  <c r="G12" i="1"/>
  <c r="G13" i="1"/>
  <c r="G14" i="1"/>
  <c r="G15" i="1"/>
  <c r="G4" i="1"/>
  <c r="F8" i="1"/>
  <c r="F9" i="1"/>
  <c r="F10" i="1"/>
  <c r="F11" i="1"/>
  <c r="F12" i="1"/>
  <c r="F13" i="1"/>
  <c r="F14" i="1"/>
  <c r="F15" i="1"/>
  <c r="F5" i="1"/>
  <c r="F6" i="1"/>
  <c r="F7" i="1"/>
  <c r="F4" i="1"/>
  <c r="E7" i="1"/>
  <c r="E5" i="1"/>
  <c r="E6" i="1"/>
  <c r="E8" i="1"/>
  <c r="E9" i="1"/>
  <c r="E10" i="1"/>
  <c r="E11" i="1"/>
  <c r="E4" i="1"/>
  <c r="E13" i="1"/>
  <c r="E14" i="1"/>
  <c r="E15" i="1"/>
  <c r="E12" i="1"/>
</calcChain>
</file>

<file path=xl/sharedStrings.xml><?xml version="1.0" encoding="utf-8"?>
<sst xmlns="http://schemas.openxmlformats.org/spreadsheetml/2006/main" count="64" uniqueCount="32">
  <si>
    <r>
      <rPr>
        <b/>
        <sz val="8"/>
        <rFont val="Arial"/>
        <family val="2"/>
      </rPr>
      <t>HEALTH INSURANCE CLASSIFICATION</t>
    </r>
  </si>
  <si>
    <r>
      <rPr>
        <b/>
        <sz val="8"/>
        <rFont val="Arial"/>
        <family val="2"/>
      </rPr>
      <t xml:space="preserve">TIER 1 </t>
    </r>
    <r>
      <rPr>
        <b/>
        <sz val="9"/>
        <rFont val="Arial"/>
        <family val="2"/>
      </rPr>
      <t xml:space="preserve">RETIREE MONTHLY </t>
    </r>
    <r>
      <rPr>
        <b/>
        <sz val="8"/>
        <rFont val="Arial"/>
        <family val="2"/>
      </rPr>
      <t>PAYMENT</t>
    </r>
  </si>
  <si>
    <r>
      <rPr>
        <b/>
        <sz val="8"/>
        <rFont val="Arial"/>
        <family val="2"/>
      </rPr>
      <t xml:space="preserve">TIER 2 </t>
    </r>
    <r>
      <rPr>
        <b/>
        <sz val="9"/>
        <rFont val="Arial"/>
        <family val="2"/>
      </rPr>
      <t>RETIREE MON</t>
    </r>
    <r>
      <rPr>
        <b/>
        <sz val="8"/>
        <rFont val="Arial"/>
        <family val="2"/>
      </rPr>
      <t>T</t>
    </r>
    <r>
      <rPr>
        <b/>
        <sz val="9"/>
        <rFont val="Arial"/>
        <family val="2"/>
      </rPr>
      <t xml:space="preserve">HLY </t>
    </r>
    <r>
      <rPr>
        <b/>
        <sz val="8"/>
        <rFont val="Arial"/>
        <family val="2"/>
      </rPr>
      <t>PAYMENT</t>
    </r>
  </si>
  <si>
    <r>
      <rPr>
        <b/>
        <sz val="8"/>
        <rFont val="Arial"/>
        <family val="2"/>
      </rPr>
      <t xml:space="preserve">TIER 3 </t>
    </r>
    <r>
      <rPr>
        <b/>
        <sz val="9"/>
        <rFont val="Arial"/>
        <family val="2"/>
      </rPr>
      <t xml:space="preserve">RETIREE MONTHLY </t>
    </r>
    <r>
      <rPr>
        <b/>
        <sz val="8"/>
        <rFont val="Arial"/>
        <family val="2"/>
      </rPr>
      <t>PAYMENT</t>
    </r>
  </si>
  <si>
    <r>
      <rPr>
        <b/>
        <sz val="9"/>
        <rFont val="Arial"/>
        <family val="2"/>
      </rPr>
      <t>UNDER 65</t>
    </r>
  </si>
  <si>
    <r>
      <rPr>
        <b/>
        <sz val="9"/>
        <rFont val="Arial"/>
        <family val="2"/>
      </rPr>
      <t>PPO 1</t>
    </r>
  </si>
  <si>
    <r>
      <rPr>
        <sz val="9"/>
        <rFont val="Arial"/>
        <family val="2"/>
      </rPr>
      <t>Employee + Children</t>
    </r>
  </si>
  <si>
    <r>
      <rPr>
        <b/>
        <sz val="9"/>
        <rFont val="Arial"/>
        <family val="2"/>
      </rPr>
      <t>PPO 2</t>
    </r>
  </si>
  <si>
    <r>
      <rPr>
        <b/>
        <sz val="9"/>
        <rFont val="Arial"/>
        <family val="2"/>
      </rPr>
      <t>HMO</t>
    </r>
  </si>
  <si>
    <r>
      <rPr>
        <b/>
        <sz val="8"/>
        <rFont val="Arial"/>
        <family val="2"/>
      </rPr>
      <t>MEDICARE ELIGIBLE</t>
    </r>
  </si>
  <si>
    <r>
      <rPr>
        <b/>
        <sz val="9"/>
        <rFont val="Arial"/>
        <family val="2"/>
      </rPr>
      <t>RETIREES UNDER 65 WITH MEDICARE ELIGIBLE DEPENDENT</t>
    </r>
  </si>
  <si>
    <r>
      <rPr>
        <sz val="9"/>
        <rFont val="Arial"/>
        <family val="2"/>
      </rPr>
      <t>Retiree + 1 Dep. Medicare + 2 Non-Medicare</t>
    </r>
  </si>
  <si>
    <r>
      <rPr>
        <b/>
        <sz val="8"/>
        <rFont val="Arial"/>
        <family val="2"/>
      </rPr>
      <t>DENTAL INSURANCE CLASSIFICATION</t>
    </r>
  </si>
  <si>
    <r>
      <rPr>
        <b/>
        <sz val="8"/>
        <rFont val="Arial"/>
        <family val="2"/>
      </rPr>
      <t xml:space="preserve">MONTHLY </t>
    </r>
    <r>
      <rPr>
        <b/>
        <sz val="9"/>
        <rFont val="Arial"/>
        <family val="2"/>
      </rPr>
      <t xml:space="preserve">RETIREE </t>
    </r>
    <r>
      <rPr>
        <b/>
        <sz val="8"/>
        <rFont val="Arial"/>
        <family val="2"/>
      </rPr>
      <t>CONTRIBUTION</t>
    </r>
  </si>
  <si>
    <r>
      <rPr>
        <b/>
        <sz val="9"/>
        <rFont val="Arial"/>
        <family val="2"/>
      </rPr>
      <t>PPO</t>
    </r>
  </si>
  <si>
    <t>Single coverage</t>
  </si>
  <si>
    <t>Family coverage</t>
  </si>
  <si>
    <t>Medicare Single + 1 Dep. Non-Medicare</t>
  </si>
  <si>
    <t>Employee + Spouse</t>
  </si>
  <si>
    <t>Employee + Children</t>
  </si>
  <si>
    <t>Medicare Single</t>
  </si>
  <si>
    <t>Medicare Single + 1 Dep. Medicare</t>
  </si>
  <si>
    <t>Retiree + 1 Dep. Medicare</t>
  </si>
  <si>
    <t>Retiree + 1 Dep. Medicare + 2 Non-Medicare</t>
  </si>
  <si>
    <t>2026 Retiree Health and Dental Insurance Rates</t>
  </si>
  <si>
    <r>
      <rPr>
        <b/>
        <sz val="9"/>
        <rFont val="Arial"/>
        <family val="2"/>
      </rPr>
      <t xml:space="preserve">2026
</t>
    </r>
    <r>
      <rPr>
        <b/>
        <sz val="8"/>
        <rFont val="Arial"/>
        <family val="2"/>
      </rPr>
      <t>M</t>
    </r>
    <r>
      <rPr>
        <b/>
        <sz val="9"/>
        <rFont val="Arial"/>
        <family val="2"/>
      </rPr>
      <t xml:space="preserve">ONTHLY </t>
    </r>
    <r>
      <rPr>
        <b/>
        <sz val="8"/>
        <rFont val="Arial"/>
        <family val="2"/>
      </rPr>
      <t>PREMIUM</t>
    </r>
  </si>
  <si>
    <r>
      <rPr>
        <b/>
        <sz val="8"/>
        <rFont val="Arial"/>
        <family val="2"/>
      </rPr>
      <t xml:space="preserve">2026
</t>
    </r>
    <r>
      <rPr>
        <b/>
        <sz val="9"/>
        <rFont val="Arial"/>
        <family val="2"/>
      </rPr>
      <t xml:space="preserve">MONTHLY </t>
    </r>
    <r>
      <rPr>
        <b/>
        <sz val="8"/>
        <rFont val="Arial"/>
        <family val="2"/>
      </rPr>
      <t>PREMIUM</t>
    </r>
  </si>
  <si>
    <t>Medicare Single + 2 or more Non-Medicare Children</t>
  </si>
  <si>
    <t>Medicare Single + 2 or more Non-Medicare - Family</t>
  </si>
  <si>
    <t>Medicare Single + 2 or more Non-Medicare - CH</t>
  </si>
  <si>
    <t>Medicare Single + 2 or more Non-Medicare-Ch</t>
  </si>
  <si>
    <t>Medicare Single + 2 or more Non-Medicare-F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</si>
</sst>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.00;###0.00"/>
    <numFmt numFmtId="165" formatCode="#,##0.00;#,##0.00"/>
  </numFmts>
  <fonts count="12" x14ac:knownFonts="1">
    <font>
      <sz val="10"/>
      <color rgb="FF000000"/>
      <name val="Times New Roman"/>
      <charset val="204"/>
    </font>
    <font>
      <b/>
      <sz val="8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FFF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right" vertical="center" wrapText="1"/>
    </xf>
    <xf numFmtId="43" fontId="0" fillId="0" borderId="0" xfId="1" applyFont="1" applyFill="1" applyBorder="1" applyAlignment="1">
      <alignment horizontal="right" vertical="top"/>
    </xf>
    <xf numFmtId="164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6" xfId="0" applyFont="1" applyBorder="1" applyAlignment="1">
      <alignment horizontal="left" textRotation="90" wrapText="1"/>
    </xf>
    <xf numFmtId="0" fontId="2" fillId="0" borderId="7" xfId="0" applyFont="1" applyBorder="1" applyAlignment="1">
      <alignment horizontal="left" textRotation="90" wrapText="1"/>
    </xf>
    <xf numFmtId="0" fontId="2" fillId="0" borderId="8" xfId="0" applyFont="1" applyBorder="1" applyAlignment="1">
      <alignment horizontal="left" textRotation="90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workbookViewId="0">
      <selection activeCell="G50" sqref="G50"/>
    </sheetView>
  </sheetViews>
  <sheetFormatPr defaultRowHeight="13" x14ac:dyDescent="0.3"/>
  <cols>
    <col min="1" max="1" width="9.296875" customWidth="1"/>
    <col min="2" max="2" width="45.296875" customWidth="1"/>
    <col min="3" max="3" width="1.19921875" customWidth="1"/>
    <col min="4" max="4" width="16.19921875" customWidth="1"/>
    <col min="5" max="5" width="15.19921875" customWidth="1"/>
    <col min="6" max="6" width="14.19921875" customWidth="1"/>
    <col min="7" max="7" width="13.296875" customWidth="1"/>
    <col min="8" max="8" width="1.19921875" customWidth="1"/>
    <col min="10" max="10" width="10.19921875" customWidth="1"/>
  </cols>
  <sheetData>
    <row r="1" spans="1:11" ht="21" customHeight="1" x14ac:dyDescent="0.3">
      <c r="A1" s="25" t="s">
        <v>24</v>
      </c>
      <c r="B1" s="25"/>
      <c r="C1" s="25"/>
      <c r="D1" s="25"/>
      <c r="E1" s="25"/>
      <c r="F1" s="25"/>
      <c r="G1" s="25"/>
    </row>
    <row r="2" spans="1:11" ht="47.15" customHeight="1" x14ac:dyDescent="0.3">
      <c r="A2" s="1"/>
      <c r="B2" s="2" t="s">
        <v>0</v>
      </c>
      <c r="C2" s="26" t="s">
        <v>25</v>
      </c>
      <c r="D2" s="27"/>
      <c r="E2" s="13" t="s">
        <v>1</v>
      </c>
      <c r="F2" s="13" t="s">
        <v>2</v>
      </c>
      <c r="G2" s="13" t="s">
        <v>3</v>
      </c>
    </row>
    <row r="3" spans="1:11" ht="11.15" customHeight="1" x14ac:dyDescent="0.3">
      <c r="A3" s="28" t="s">
        <v>4</v>
      </c>
      <c r="B3" s="28"/>
      <c r="C3" s="28"/>
      <c r="D3" s="28"/>
      <c r="E3" s="28"/>
      <c r="F3" s="28"/>
      <c r="G3" s="28"/>
    </row>
    <row r="4" spans="1:11" ht="11.15" customHeight="1" x14ac:dyDescent="0.3">
      <c r="A4" s="20" t="s">
        <v>5</v>
      </c>
      <c r="B4" s="11" t="s">
        <v>15</v>
      </c>
      <c r="C4" s="4"/>
      <c r="D4" s="10">
        <v>987.73</v>
      </c>
      <c r="E4" s="10">
        <f>ROUND(D4*0.5,2)</f>
        <v>493.87</v>
      </c>
      <c r="F4" s="14">
        <f>ROUND(D4*0.55,2)</f>
        <v>543.25</v>
      </c>
      <c r="G4" s="14">
        <f>ROUND(D4*0.6,2)</f>
        <v>592.64</v>
      </c>
      <c r="J4" s="16"/>
      <c r="K4" s="15"/>
    </row>
    <row r="5" spans="1:11" ht="11.15" customHeight="1" x14ac:dyDescent="0.3">
      <c r="A5" s="21"/>
      <c r="B5" s="11" t="s">
        <v>18</v>
      </c>
      <c r="C5" s="4"/>
      <c r="D5" s="8">
        <v>2254.75</v>
      </c>
      <c r="E5" s="10">
        <f t="shared" ref="E5:E11" si="0">ROUND(D5*0.5,2)</f>
        <v>1127.3800000000001</v>
      </c>
      <c r="F5" s="14">
        <f t="shared" ref="F5:F15" si="1">ROUND(D5*0.55,2)</f>
        <v>1240.1099999999999</v>
      </c>
      <c r="G5" s="14">
        <f t="shared" ref="G5:G15" si="2">ROUND(D5*0.6,2)</f>
        <v>1352.85</v>
      </c>
      <c r="J5" s="17"/>
      <c r="K5" s="15"/>
    </row>
    <row r="6" spans="1:11" ht="11.15" customHeight="1" x14ac:dyDescent="0.3">
      <c r="A6" s="21"/>
      <c r="B6" s="11" t="s">
        <v>19</v>
      </c>
      <c r="C6" s="4"/>
      <c r="D6" s="8">
        <v>2164.65</v>
      </c>
      <c r="E6" s="10">
        <f t="shared" si="0"/>
        <v>1082.33</v>
      </c>
      <c r="F6" s="14">
        <f t="shared" si="1"/>
        <v>1190.56</v>
      </c>
      <c r="G6" s="14">
        <f t="shared" si="2"/>
        <v>1298.79</v>
      </c>
      <c r="J6" s="17"/>
      <c r="K6" s="15"/>
    </row>
    <row r="7" spans="1:11" ht="11.15" customHeight="1" x14ac:dyDescent="0.3">
      <c r="A7" s="22"/>
      <c r="B7" s="11" t="s">
        <v>16</v>
      </c>
      <c r="C7" s="4"/>
      <c r="D7" s="8">
        <v>3241.18</v>
      </c>
      <c r="E7" s="14">
        <f>ROUND(D7*0.5,2)</f>
        <v>1620.59</v>
      </c>
      <c r="F7" s="14">
        <f t="shared" si="1"/>
        <v>1782.65</v>
      </c>
      <c r="G7" s="14">
        <f t="shared" si="2"/>
        <v>1944.71</v>
      </c>
      <c r="J7" s="17"/>
      <c r="K7" s="15"/>
    </row>
    <row r="8" spans="1:11" ht="11.15" customHeight="1" x14ac:dyDescent="0.3">
      <c r="A8" s="20" t="s">
        <v>7</v>
      </c>
      <c r="B8" s="11" t="s">
        <v>15</v>
      </c>
      <c r="C8" s="4"/>
      <c r="D8" s="10">
        <v>916.35</v>
      </c>
      <c r="E8" s="10">
        <f t="shared" si="0"/>
        <v>458.18</v>
      </c>
      <c r="F8" s="14">
        <f t="shared" si="1"/>
        <v>503.99</v>
      </c>
      <c r="G8" s="14">
        <f t="shared" si="2"/>
        <v>549.80999999999995</v>
      </c>
      <c r="J8" s="16"/>
    </row>
    <row r="9" spans="1:11" ht="11.15" customHeight="1" x14ac:dyDescent="0.3">
      <c r="A9" s="21"/>
      <c r="B9" s="11" t="s">
        <v>18</v>
      </c>
      <c r="C9" s="4"/>
      <c r="D9" s="8">
        <v>2091.8000000000002</v>
      </c>
      <c r="E9" s="10">
        <f t="shared" si="0"/>
        <v>1045.9000000000001</v>
      </c>
      <c r="F9" s="14">
        <f t="shared" si="1"/>
        <v>1150.49</v>
      </c>
      <c r="G9" s="14">
        <f t="shared" si="2"/>
        <v>1255.08</v>
      </c>
      <c r="J9" s="17"/>
    </row>
    <row r="10" spans="1:11" ht="11.15" customHeight="1" x14ac:dyDescent="0.3">
      <c r="A10" s="21"/>
      <c r="B10" s="12" t="s">
        <v>6</v>
      </c>
      <c r="C10" s="4"/>
      <c r="D10" s="8">
        <v>2008.22</v>
      </c>
      <c r="E10" s="10">
        <f t="shared" si="0"/>
        <v>1004.11</v>
      </c>
      <c r="F10" s="14">
        <f t="shared" si="1"/>
        <v>1104.52</v>
      </c>
      <c r="G10" s="14">
        <f t="shared" si="2"/>
        <v>1204.93</v>
      </c>
      <c r="J10" s="17"/>
    </row>
    <row r="11" spans="1:11" ht="11.15" customHeight="1" x14ac:dyDescent="0.3">
      <c r="A11" s="22"/>
      <c r="B11" s="11" t="s">
        <v>16</v>
      </c>
      <c r="C11" s="4"/>
      <c r="D11" s="8">
        <v>3006.92</v>
      </c>
      <c r="E11" s="14">
        <f t="shared" si="0"/>
        <v>1503.46</v>
      </c>
      <c r="F11" s="14">
        <f t="shared" si="1"/>
        <v>1653.81</v>
      </c>
      <c r="G11" s="14">
        <f t="shared" si="2"/>
        <v>1804.15</v>
      </c>
      <c r="J11" s="17"/>
    </row>
    <row r="12" spans="1:11" ht="11.15" customHeight="1" x14ac:dyDescent="0.3">
      <c r="A12" s="20" t="s">
        <v>8</v>
      </c>
      <c r="B12" s="11" t="s">
        <v>15</v>
      </c>
      <c r="C12" s="4"/>
      <c r="D12" s="10">
        <v>630.91999999999996</v>
      </c>
      <c r="E12" s="10">
        <f>ROUND($D12*0.5,2)</f>
        <v>315.45999999999998</v>
      </c>
      <c r="F12" s="14">
        <f t="shared" si="1"/>
        <v>347.01</v>
      </c>
      <c r="G12" s="14">
        <f t="shared" si="2"/>
        <v>378.55</v>
      </c>
      <c r="J12" s="16"/>
    </row>
    <row r="13" spans="1:11" ht="11.15" customHeight="1" x14ac:dyDescent="0.3">
      <c r="A13" s="21"/>
      <c r="B13" s="11" t="s">
        <v>18</v>
      </c>
      <c r="C13" s="4"/>
      <c r="D13" s="8">
        <v>1432.38</v>
      </c>
      <c r="E13" s="10">
        <f>ROUND($D13*0.5,2)</f>
        <v>716.19</v>
      </c>
      <c r="F13" s="14">
        <f t="shared" si="1"/>
        <v>787.81</v>
      </c>
      <c r="G13" s="14">
        <f t="shared" si="2"/>
        <v>859.43</v>
      </c>
      <c r="J13" s="17"/>
    </row>
    <row r="14" spans="1:11" ht="11.15" customHeight="1" x14ac:dyDescent="0.3">
      <c r="A14" s="21"/>
      <c r="B14" s="11" t="s">
        <v>19</v>
      </c>
      <c r="C14" s="4"/>
      <c r="D14" s="8">
        <v>1361.02</v>
      </c>
      <c r="E14" s="10">
        <f t="shared" ref="E14:E15" si="3">ROUND($D14*0.5,2)</f>
        <v>680.51</v>
      </c>
      <c r="F14" s="14">
        <f t="shared" si="1"/>
        <v>748.56</v>
      </c>
      <c r="G14" s="14">
        <f t="shared" si="2"/>
        <v>816.61</v>
      </c>
      <c r="J14" s="17"/>
    </row>
    <row r="15" spans="1:11" ht="11.15" customHeight="1" x14ac:dyDescent="0.3">
      <c r="A15" s="22"/>
      <c r="B15" s="11" t="s">
        <v>16</v>
      </c>
      <c r="C15" s="4"/>
      <c r="D15" s="8">
        <v>1967.68</v>
      </c>
      <c r="E15" s="10">
        <f t="shared" si="3"/>
        <v>983.84</v>
      </c>
      <c r="F15" s="14">
        <f t="shared" si="1"/>
        <v>1082.22</v>
      </c>
      <c r="G15" s="14">
        <f t="shared" si="2"/>
        <v>1180.6099999999999</v>
      </c>
      <c r="J15" s="17"/>
    </row>
    <row r="16" spans="1:11" ht="11.15" customHeight="1" x14ac:dyDescent="0.3">
      <c r="A16" s="24" t="s">
        <v>9</v>
      </c>
      <c r="B16" s="24"/>
      <c r="C16" s="24"/>
      <c r="D16" s="24"/>
      <c r="E16" s="24"/>
      <c r="F16" s="24"/>
      <c r="G16" s="24"/>
    </row>
    <row r="17" spans="1:10" ht="11.15" customHeight="1" x14ac:dyDescent="0.3">
      <c r="A17" s="20" t="s">
        <v>5</v>
      </c>
      <c r="B17" s="11" t="s">
        <v>20</v>
      </c>
      <c r="C17" s="4"/>
      <c r="D17" s="8">
        <v>654.85</v>
      </c>
      <c r="E17" s="8">
        <f>D17</f>
        <v>654.85</v>
      </c>
      <c r="F17" s="8">
        <f>D17</f>
        <v>654.85</v>
      </c>
      <c r="G17" s="8">
        <f>D17</f>
        <v>654.85</v>
      </c>
      <c r="J17" s="17"/>
    </row>
    <row r="18" spans="1:10" ht="11.15" customHeight="1" x14ac:dyDescent="0.3">
      <c r="A18" s="21"/>
      <c r="B18" s="11" t="s">
        <v>21</v>
      </c>
      <c r="C18" s="4"/>
      <c r="D18" s="8">
        <v>1491.09</v>
      </c>
      <c r="E18" s="8">
        <f t="shared" ref="E18:E31" si="4">D18</f>
        <v>1491.09</v>
      </c>
      <c r="F18" s="8">
        <f t="shared" ref="F18:F31" si="5">D18</f>
        <v>1491.09</v>
      </c>
      <c r="G18" s="8">
        <f t="shared" ref="G18:G31" si="6">D18</f>
        <v>1491.09</v>
      </c>
      <c r="J18" s="17"/>
    </row>
    <row r="19" spans="1:10" ht="11.15" customHeight="1" x14ac:dyDescent="0.3">
      <c r="A19" s="21"/>
      <c r="B19" s="11" t="s">
        <v>17</v>
      </c>
      <c r="C19" s="4"/>
      <c r="D19" s="8">
        <v>1642.55</v>
      </c>
      <c r="E19" s="8">
        <f t="shared" si="4"/>
        <v>1642.55</v>
      </c>
      <c r="F19" s="8">
        <f t="shared" si="5"/>
        <v>1642.55</v>
      </c>
      <c r="G19" s="8">
        <f t="shared" si="6"/>
        <v>1642.55</v>
      </c>
      <c r="J19" s="17"/>
    </row>
    <row r="20" spans="1:10" ht="11.15" customHeight="1" x14ac:dyDescent="0.3">
      <c r="A20" s="21"/>
      <c r="B20" s="5" t="s">
        <v>27</v>
      </c>
      <c r="C20" s="4"/>
      <c r="D20" s="8">
        <v>1831.78</v>
      </c>
      <c r="E20" s="8">
        <f t="shared" ref="E20" si="7">D20</f>
        <v>1831.78</v>
      </c>
      <c r="F20" s="8">
        <f t="shared" ref="F20" si="8">D20</f>
        <v>1831.78</v>
      </c>
      <c r="G20" s="8">
        <f t="shared" ref="G20" si="9">D20</f>
        <v>1831.78</v>
      </c>
      <c r="J20" s="17"/>
    </row>
    <row r="21" spans="1:10" ht="11.15" customHeight="1" x14ac:dyDescent="0.3">
      <c r="A21" s="22"/>
      <c r="B21" s="5" t="s">
        <v>28</v>
      </c>
      <c r="C21" s="4"/>
      <c r="D21" s="8">
        <v>2908.28</v>
      </c>
      <c r="E21" s="8">
        <f t="shared" si="4"/>
        <v>2908.28</v>
      </c>
      <c r="F21" s="8">
        <f t="shared" si="5"/>
        <v>2908.28</v>
      </c>
      <c r="G21" s="8">
        <f t="shared" si="6"/>
        <v>2908.28</v>
      </c>
      <c r="J21" s="17"/>
    </row>
    <row r="22" spans="1:10" ht="11.15" customHeight="1" x14ac:dyDescent="0.3">
      <c r="A22" s="20" t="s">
        <v>7</v>
      </c>
      <c r="B22" s="11" t="s">
        <v>20</v>
      </c>
      <c r="C22" s="4"/>
      <c r="D22" s="10">
        <v>916.35</v>
      </c>
      <c r="E22" s="8">
        <f t="shared" si="4"/>
        <v>916.35</v>
      </c>
      <c r="F22" s="8">
        <f t="shared" si="5"/>
        <v>916.35</v>
      </c>
      <c r="G22" s="8">
        <f t="shared" si="6"/>
        <v>916.35</v>
      </c>
      <c r="J22" s="16"/>
    </row>
    <row r="23" spans="1:10" ht="11.15" customHeight="1" x14ac:dyDescent="0.3">
      <c r="A23" s="21"/>
      <c r="B23" s="11" t="s">
        <v>21</v>
      </c>
      <c r="C23" s="4"/>
      <c r="D23" s="8">
        <v>987.73</v>
      </c>
      <c r="E23" s="8">
        <f t="shared" si="4"/>
        <v>987.73</v>
      </c>
      <c r="F23" s="8">
        <f t="shared" si="5"/>
        <v>987.73</v>
      </c>
      <c r="G23" s="8">
        <f t="shared" si="6"/>
        <v>987.73</v>
      </c>
      <c r="J23" s="17"/>
    </row>
    <row r="24" spans="1:10" ht="11.15" customHeight="1" x14ac:dyDescent="0.3">
      <c r="A24" s="21"/>
      <c r="B24" s="11" t="s">
        <v>17</v>
      </c>
      <c r="C24" s="4"/>
      <c r="D24" s="8">
        <f>(1382.26*1.044)-12</f>
        <v>1431.07944</v>
      </c>
      <c r="E24" s="8">
        <f t="shared" si="4"/>
        <v>1431.07944</v>
      </c>
      <c r="F24" s="8">
        <f t="shared" si="5"/>
        <v>1431.07944</v>
      </c>
      <c r="G24" s="8">
        <f t="shared" si="6"/>
        <v>1431.07944</v>
      </c>
      <c r="J24" s="17"/>
    </row>
    <row r="25" spans="1:10" ht="11.15" customHeight="1" x14ac:dyDescent="0.3">
      <c r="A25" s="21"/>
      <c r="B25" s="5" t="s">
        <v>29</v>
      </c>
      <c r="C25" s="4"/>
      <c r="D25" s="8">
        <v>2008.22</v>
      </c>
      <c r="E25" s="8">
        <f t="shared" ref="E25" si="10">D25</f>
        <v>2008.22</v>
      </c>
      <c r="F25" s="8">
        <f t="shared" ref="F25" si="11">D25</f>
        <v>2008.22</v>
      </c>
      <c r="G25" s="8">
        <f t="shared" ref="G25" si="12">D25</f>
        <v>2008.22</v>
      </c>
      <c r="J25" s="17"/>
    </row>
    <row r="26" spans="1:10" ht="11.15" customHeight="1" x14ac:dyDescent="0.3">
      <c r="A26" s="22"/>
      <c r="B26" s="5" t="s">
        <v>28</v>
      </c>
      <c r="C26" s="4"/>
      <c r="D26" s="8">
        <v>2698.09</v>
      </c>
      <c r="E26" s="8">
        <f t="shared" si="4"/>
        <v>2698.09</v>
      </c>
      <c r="F26" s="8">
        <f t="shared" si="5"/>
        <v>2698.09</v>
      </c>
      <c r="G26" s="8">
        <f t="shared" si="6"/>
        <v>2698.09</v>
      </c>
      <c r="J26" s="17"/>
    </row>
    <row r="27" spans="1:10" ht="11.15" customHeight="1" x14ac:dyDescent="0.3">
      <c r="A27" s="20" t="s">
        <v>8</v>
      </c>
      <c r="B27" s="11" t="s">
        <v>20</v>
      </c>
      <c r="C27" s="4"/>
      <c r="D27" s="10">
        <v>418.09</v>
      </c>
      <c r="E27" s="8">
        <f t="shared" si="4"/>
        <v>418.09</v>
      </c>
      <c r="F27" s="8">
        <f t="shared" si="5"/>
        <v>418.09</v>
      </c>
      <c r="G27" s="8">
        <f t="shared" si="6"/>
        <v>418.09</v>
      </c>
      <c r="J27" s="16"/>
    </row>
    <row r="28" spans="1:10" ht="11.15" customHeight="1" x14ac:dyDescent="0.3">
      <c r="A28" s="21"/>
      <c r="B28" s="11" t="s">
        <v>21</v>
      </c>
      <c r="C28" s="4"/>
      <c r="D28" s="8">
        <v>952.72</v>
      </c>
      <c r="E28" s="8">
        <f t="shared" si="4"/>
        <v>952.72</v>
      </c>
      <c r="F28" s="8">
        <f t="shared" si="5"/>
        <v>952.72</v>
      </c>
      <c r="G28" s="8">
        <f t="shared" si="6"/>
        <v>952.72</v>
      </c>
      <c r="J28" s="17"/>
    </row>
    <row r="29" spans="1:10" ht="12.75" customHeight="1" x14ac:dyDescent="0.3">
      <c r="A29" s="21"/>
      <c r="B29" s="11" t="s">
        <v>17</v>
      </c>
      <c r="C29" s="4"/>
      <c r="D29" s="8">
        <f>(1077.96*1.029)-12</f>
        <v>1097.22084</v>
      </c>
      <c r="E29" s="8">
        <f t="shared" si="4"/>
        <v>1097.22084</v>
      </c>
      <c r="F29" s="8">
        <f t="shared" si="5"/>
        <v>1097.22084</v>
      </c>
      <c r="G29" s="8">
        <f t="shared" si="6"/>
        <v>1097.22084</v>
      </c>
      <c r="J29" s="17"/>
    </row>
    <row r="30" spans="1:10" ht="12.75" customHeight="1" x14ac:dyDescent="0.3">
      <c r="A30" s="21"/>
      <c r="B30" s="5" t="s">
        <v>30</v>
      </c>
      <c r="C30" s="4"/>
      <c r="D30" s="8">
        <v>1149.3499999999999</v>
      </c>
      <c r="E30" s="8">
        <f t="shared" ref="E30" si="13">D30</f>
        <v>1149.3499999999999</v>
      </c>
      <c r="F30" s="8">
        <f t="shared" ref="F30" si="14">D30</f>
        <v>1149.3499999999999</v>
      </c>
      <c r="G30" s="8">
        <f t="shared" ref="G30" si="15">D30</f>
        <v>1149.3499999999999</v>
      </c>
      <c r="J30" s="17"/>
    </row>
    <row r="31" spans="1:10" ht="11.15" customHeight="1" x14ac:dyDescent="0.3">
      <c r="A31" s="22"/>
      <c r="B31" s="5" t="s">
        <v>31</v>
      </c>
      <c r="C31" s="4"/>
      <c r="D31" s="8">
        <v>1754.83</v>
      </c>
      <c r="E31" s="8">
        <f t="shared" si="4"/>
        <v>1754.83</v>
      </c>
      <c r="F31" s="8">
        <f t="shared" si="5"/>
        <v>1754.83</v>
      </c>
      <c r="G31" s="8">
        <f t="shared" si="6"/>
        <v>1754.83</v>
      </c>
      <c r="J31" s="17"/>
    </row>
    <row r="32" spans="1:10" ht="11.15" customHeight="1" x14ac:dyDescent="0.3">
      <c r="A32" s="23" t="s">
        <v>10</v>
      </c>
      <c r="B32" s="23"/>
      <c r="C32" s="23"/>
      <c r="D32" s="23"/>
      <c r="E32" s="23"/>
      <c r="F32" s="23"/>
      <c r="G32" s="23"/>
    </row>
    <row r="33" spans="1:10" ht="11.15" customHeight="1" x14ac:dyDescent="0.3">
      <c r="A33" s="20" t="s">
        <v>5</v>
      </c>
      <c r="B33" s="4"/>
      <c r="C33" s="4"/>
      <c r="D33" s="4"/>
      <c r="E33" s="4"/>
      <c r="F33" s="4"/>
      <c r="G33" s="4"/>
    </row>
    <row r="34" spans="1:10" ht="11.15" customHeight="1" x14ac:dyDescent="0.3">
      <c r="A34" s="21"/>
      <c r="B34" s="11" t="s">
        <v>22</v>
      </c>
      <c r="C34" s="4"/>
      <c r="D34" s="14">
        <f>(1168.65*1.029)-12</f>
        <v>1190.5408500000001</v>
      </c>
      <c r="E34" s="8">
        <f t="shared" ref="E34:E41" si="16">D34</f>
        <v>1190.5408500000001</v>
      </c>
      <c r="F34" s="8">
        <f t="shared" ref="F34:F35" si="17">D34</f>
        <v>1190.5408500000001</v>
      </c>
      <c r="G34" s="8">
        <f t="shared" ref="G34:G35" si="18">D34</f>
        <v>1190.5408500000001</v>
      </c>
      <c r="J34" s="18"/>
    </row>
    <row r="35" spans="1:10" ht="11.15" customHeight="1" x14ac:dyDescent="0.3">
      <c r="A35" s="22"/>
      <c r="B35" s="11" t="s">
        <v>23</v>
      </c>
      <c r="C35" s="4"/>
      <c r="D35" s="14">
        <f>(1616.03*1.029)-12</f>
        <v>1650.8948699999999</v>
      </c>
      <c r="E35" s="8">
        <f t="shared" si="16"/>
        <v>1650.8948699999999</v>
      </c>
      <c r="F35" s="8">
        <f t="shared" si="17"/>
        <v>1650.8948699999999</v>
      </c>
      <c r="G35" s="8">
        <f t="shared" si="18"/>
        <v>1650.8948699999999</v>
      </c>
      <c r="J35" s="18"/>
    </row>
    <row r="36" spans="1:10" ht="11.15" customHeight="1" x14ac:dyDescent="0.3">
      <c r="A36" s="20" t="s">
        <v>7</v>
      </c>
      <c r="B36" s="12"/>
      <c r="C36" s="4"/>
      <c r="D36" s="9"/>
      <c r="E36" s="9"/>
      <c r="F36" s="9"/>
      <c r="G36" s="9"/>
      <c r="J36" s="19"/>
    </row>
    <row r="37" spans="1:10" ht="11.15" customHeight="1" x14ac:dyDescent="0.3">
      <c r="A37" s="21"/>
      <c r="B37" s="11" t="s">
        <v>22</v>
      </c>
      <c r="C37" s="4"/>
      <c r="D37" s="8">
        <f>(1084.21*1.029)-12</f>
        <v>1103.65209</v>
      </c>
      <c r="E37" s="8">
        <f t="shared" si="16"/>
        <v>1103.65209</v>
      </c>
      <c r="F37" s="8">
        <f t="shared" ref="F37:F38" si="19">D37</f>
        <v>1103.65209</v>
      </c>
      <c r="G37" s="8">
        <f t="shared" ref="G37:G38" si="20">D37</f>
        <v>1103.65209</v>
      </c>
      <c r="J37" s="16"/>
    </row>
    <row r="38" spans="1:10" ht="11.15" customHeight="1" x14ac:dyDescent="0.3">
      <c r="A38" s="22"/>
      <c r="B38" s="11" t="s">
        <v>23</v>
      </c>
      <c r="C38" s="4"/>
      <c r="D38" s="8">
        <f>(1499.26*1.029)-12</f>
        <v>1530.7385399999998</v>
      </c>
      <c r="E38" s="8">
        <f t="shared" si="16"/>
        <v>1530.7385399999998</v>
      </c>
      <c r="F38" s="8">
        <f t="shared" si="19"/>
        <v>1530.7385399999998</v>
      </c>
      <c r="G38" s="8">
        <f t="shared" si="20"/>
        <v>1530.7385399999998</v>
      </c>
      <c r="J38" s="17"/>
    </row>
    <row r="39" spans="1:10" ht="11.15" customHeight="1" x14ac:dyDescent="0.3">
      <c r="A39" s="20" t="s">
        <v>8</v>
      </c>
      <c r="B39" s="12"/>
      <c r="C39" s="4"/>
      <c r="D39" s="9"/>
      <c r="E39" s="9"/>
      <c r="F39" s="9"/>
      <c r="G39" s="9"/>
      <c r="J39" s="19"/>
    </row>
    <row r="40" spans="1:10" ht="11.15" customHeight="1" x14ac:dyDescent="0.3">
      <c r="A40" s="21"/>
      <c r="B40" s="11" t="s">
        <v>22</v>
      </c>
      <c r="C40" s="4"/>
      <c r="D40" s="8">
        <f>(1077.96*1.029)-12</f>
        <v>1097.22084</v>
      </c>
      <c r="E40" s="8">
        <f t="shared" si="16"/>
        <v>1097.22084</v>
      </c>
      <c r="F40" s="8">
        <f t="shared" ref="F40:F41" si="21">D40</f>
        <v>1097.22084</v>
      </c>
      <c r="G40" s="8">
        <f t="shared" ref="G40:G41" si="22">D40</f>
        <v>1097.22084</v>
      </c>
      <c r="J40" s="17"/>
    </row>
    <row r="41" spans="1:10" ht="11.15" customHeight="1" x14ac:dyDescent="0.3">
      <c r="A41" s="22"/>
      <c r="B41" s="5" t="s">
        <v>11</v>
      </c>
      <c r="C41" s="4"/>
      <c r="D41" s="8">
        <f>(1803.23*1.029)-12</f>
        <v>1843.5236699999998</v>
      </c>
      <c r="E41" s="8">
        <f t="shared" si="16"/>
        <v>1843.5236699999998</v>
      </c>
      <c r="F41" s="8">
        <f t="shared" si="21"/>
        <v>1843.5236699999998</v>
      </c>
      <c r="G41" s="8">
        <f t="shared" si="22"/>
        <v>1843.5236699999998</v>
      </c>
      <c r="J41" s="17"/>
    </row>
    <row r="42" spans="1:10" ht="35.15" customHeight="1" x14ac:dyDescent="0.3">
      <c r="A42" s="6"/>
      <c r="B42" s="2" t="s">
        <v>12</v>
      </c>
      <c r="C42" s="4"/>
      <c r="D42" s="7" t="s">
        <v>26</v>
      </c>
      <c r="E42" s="3" t="s">
        <v>13</v>
      </c>
    </row>
    <row r="43" spans="1:10" ht="12" customHeight="1" x14ac:dyDescent="0.3">
      <c r="A43" s="20" t="s">
        <v>14</v>
      </c>
      <c r="B43" s="11" t="s">
        <v>15</v>
      </c>
      <c r="C43" s="4"/>
      <c r="D43" s="10">
        <v>47.98</v>
      </c>
      <c r="E43" s="10">
        <v>47.98</v>
      </c>
    </row>
    <row r="44" spans="1:10" ht="12.75" customHeight="1" x14ac:dyDescent="0.3">
      <c r="A44" s="21"/>
      <c r="B44" s="5" t="s">
        <v>18</v>
      </c>
      <c r="C44" s="4"/>
      <c r="D44" s="10">
        <v>96.51</v>
      </c>
      <c r="E44" s="10">
        <v>96.51</v>
      </c>
    </row>
    <row r="45" spans="1:10" ht="11.25" customHeight="1" x14ac:dyDescent="0.3">
      <c r="A45" s="21"/>
      <c r="B45" s="5" t="s">
        <v>19</v>
      </c>
      <c r="C45" s="4"/>
      <c r="D45" s="10">
        <v>74.75</v>
      </c>
      <c r="E45" s="10">
        <v>74.75</v>
      </c>
    </row>
    <row r="46" spans="1:10" ht="12" customHeight="1" x14ac:dyDescent="0.3">
      <c r="A46" s="22"/>
      <c r="B46" s="11" t="s">
        <v>16</v>
      </c>
      <c r="C46" s="4"/>
      <c r="D46" s="10">
        <v>138.07</v>
      </c>
      <c r="E46" s="10">
        <v>138.07</v>
      </c>
    </row>
    <row r="47" spans="1:10" x14ac:dyDescent="0.3">
      <c r="A47" s="20" t="s">
        <v>8</v>
      </c>
      <c r="B47" s="11" t="s">
        <v>15</v>
      </c>
      <c r="C47" s="4"/>
      <c r="D47" s="10">
        <v>16.760000000000002</v>
      </c>
      <c r="E47" s="10">
        <v>16.760000000000002</v>
      </c>
    </row>
    <row r="48" spans="1:10" x14ac:dyDescent="0.3">
      <c r="A48" s="21"/>
      <c r="B48" s="5" t="s">
        <v>18</v>
      </c>
      <c r="C48" s="4"/>
      <c r="D48" s="10">
        <v>31</v>
      </c>
      <c r="E48" s="10">
        <v>31</v>
      </c>
    </row>
    <row r="49" spans="1:5" x14ac:dyDescent="0.3">
      <c r="A49" s="21"/>
      <c r="B49" s="5" t="s">
        <v>19</v>
      </c>
      <c r="C49" s="4"/>
      <c r="D49" s="10">
        <v>35.020000000000003</v>
      </c>
      <c r="E49" s="10">
        <v>35.020000000000003</v>
      </c>
    </row>
    <row r="50" spans="1:5" x14ac:dyDescent="0.3">
      <c r="A50" s="22"/>
      <c r="B50" s="11" t="s">
        <v>16</v>
      </c>
      <c r="C50" s="4"/>
      <c r="D50" s="10">
        <v>49.26</v>
      </c>
      <c r="E50" s="10">
        <v>49.26</v>
      </c>
    </row>
  </sheetData>
  <mergeCells count="16">
    <mergeCell ref="A1:G1"/>
    <mergeCell ref="C2:D2"/>
    <mergeCell ref="A3:G3"/>
    <mergeCell ref="A4:A7"/>
    <mergeCell ref="A8:A11"/>
    <mergeCell ref="A12:A15"/>
    <mergeCell ref="A16:G16"/>
    <mergeCell ref="A17:A21"/>
    <mergeCell ref="A22:A26"/>
    <mergeCell ref="A27:A31"/>
    <mergeCell ref="A47:A50"/>
    <mergeCell ref="A32:G32"/>
    <mergeCell ref="A33:A35"/>
    <mergeCell ref="A36:A38"/>
    <mergeCell ref="A39:A41"/>
    <mergeCell ref="A43:A46"/>
  </mergeCells>
  <phoneticPr fontId="11" type="noConversion"/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s_neukirch</dc:creator>
  <cp:lastModifiedBy>Vila Samdani</cp:lastModifiedBy>
  <cp:lastPrinted>2024-10-30T15:35:07Z</cp:lastPrinted>
  <dcterms:created xsi:type="dcterms:W3CDTF">2021-10-19T10:02:54Z</dcterms:created>
  <dcterms:modified xsi:type="dcterms:W3CDTF">2025-10-22T19:37:55Z</dcterms:modified>
</cp:coreProperties>
</file>